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ltonctgov-my.sharepoint.com/personal/kmccavanagh_boltonct_gov/Documents/Documents/Kathy/Website/2026/"/>
    </mc:Choice>
  </mc:AlternateContent>
  <xr:revisionPtr revIDLastSave="0" documentId="8_{406A49FA-2120-4906-A4CF-F97578563EEF}" xr6:coauthVersionLast="47" xr6:coauthVersionMax="47" xr10:uidLastSave="{00000000-0000-0000-0000-000000000000}"/>
  <bookViews>
    <workbookView xWindow="-120" yWindow="-120" windowWidth="29040" windowHeight="17520" xr2:uid="{2E2799FB-1C2D-4C6A-A538-1EE94D9F2E7E}"/>
  </bookViews>
  <sheets>
    <sheet name="Sheet1" sheetId="1" r:id="rId1"/>
  </sheets>
  <definedNames>
    <definedName name="_xlnm.Print_Area" localSheetId="0">Sheet1!$A$1:$H$99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1" i="1" l="1"/>
  <c r="L70" i="1"/>
  <c r="G79" i="1" l="1"/>
  <c r="G81" i="1"/>
  <c r="G80" i="1"/>
  <c r="G22" i="1"/>
  <c r="G21" i="1"/>
  <c r="G74" i="1" l="1"/>
  <c r="G83" i="1"/>
  <c r="G61" i="1"/>
  <c r="G60" i="1"/>
  <c r="G34" i="1"/>
  <c r="G67" i="1"/>
  <c r="G66" i="1"/>
  <c r="G65" i="1"/>
  <c r="G64" i="1"/>
  <c r="G57" i="1" l="1"/>
  <c r="G56" i="1"/>
  <c r="G55" i="1"/>
  <c r="G54" i="1"/>
  <c r="G53" i="1"/>
  <c r="G52" i="1"/>
  <c r="G51" i="1"/>
  <c r="H81" i="1" l="1"/>
  <c r="H83" i="1"/>
  <c r="H82" i="1"/>
  <c r="H80" i="1"/>
  <c r="H79" i="1"/>
  <c r="H78" i="1"/>
  <c r="H77" i="1"/>
  <c r="H76" i="1"/>
  <c r="H75" i="1"/>
  <c r="H74" i="1"/>
  <c r="H67" i="1"/>
  <c r="H66" i="1"/>
  <c r="H65" i="1"/>
  <c r="H64" i="1"/>
  <c r="H61" i="1"/>
  <c r="H60" i="1"/>
  <c r="H57" i="1"/>
  <c r="H56" i="1"/>
  <c r="H55" i="1"/>
  <c r="H54" i="1"/>
  <c r="H53" i="1"/>
  <c r="H52" i="1"/>
  <c r="H51" i="1"/>
  <c r="H48" i="1"/>
  <c r="H47" i="1"/>
  <c r="H46" i="1"/>
  <c r="H45" i="1"/>
  <c r="H44" i="1"/>
  <c r="H43" i="1"/>
  <c r="H42" i="1"/>
  <c r="H41" i="1"/>
  <c r="H40" i="1"/>
  <c r="H39" i="1"/>
  <c r="H38" i="1"/>
  <c r="H37" i="1"/>
  <c r="H34" i="1"/>
  <c r="H33" i="1"/>
  <c r="H32" i="1"/>
  <c r="H31" i="1"/>
  <c r="H30" i="1"/>
  <c r="H18" i="1"/>
  <c r="H17" i="1"/>
  <c r="H16" i="1"/>
  <c r="H15" i="1"/>
  <c r="H14" i="1"/>
  <c r="H13" i="1"/>
  <c r="H10" i="1"/>
  <c r="H8" i="1"/>
  <c r="H7" i="1"/>
  <c r="H6" i="1"/>
  <c r="G27" i="1"/>
  <c r="H27" i="1" s="1"/>
  <c r="G26" i="1"/>
  <c r="H26" i="1" s="1"/>
  <c r="G25" i="1"/>
  <c r="H25" i="1" s="1"/>
  <c r="H22" i="1"/>
  <c r="H21" i="1"/>
</calcChain>
</file>

<file path=xl/sharedStrings.xml><?xml version="1.0" encoding="utf-8"?>
<sst xmlns="http://schemas.openxmlformats.org/spreadsheetml/2006/main" count="332" uniqueCount="126">
  <si>
    <t>Selectmen</t>
  </si>
  <si>
    <t>ROV</t>
  </si>
  <si>
    <t>Moderator</t>
  </si>
  <si>
    <t>Election Workers</t>
  </si>
  <si>
    <t>Library</t>
  </si>
  <si>
    <t>Library Substitutes</t>
  </si>
  <si>
    <t>Senior Center</t>
  </si>
  <si>
    <t>Van Drivers</t>
  </si>
  <si>
    <t>Senior Center Admin. Asst.</t>
  </si>
  <si>
    <t>Senior Center Program Coordinator/Admin. Asst.</t>
  </si>
  <si>
    <t>Buildings &amp; Grounds</t>
  </si>
  <si>
    <t>Lead Summer Maintainer</t>
  </si>
  <si>
    <t>Summer Maintainer II</t>
  </si>
  <si>
    <t>Ticket Taker</t>
  </si>
  <si>
    <t>Summer Maintainer I</t>
  </si>
  <si>
    <t>Cemetery Maintenance Maintainer</t>
  </si>
  <si>
    <t>Recreation</t>
  </si>
  <si>
    <t>Camp Director</t>
  </si>
  <si>
    <t>Camp Counselor I</t>
  </si>
  <si>
    <t>Camp Counselor II</t>
  </si>
  <si>
    <t>Head Lifeguard</t>
  </si>
  <si>
    <t>Lifeguard</t>
  </si>
  <si>
    <t>Lifeguard II</t>
  </si>
  <si>
    <t>School Year Counselor</t>
  </si>
  <si>
    <t>Basketball Scorer</t>
  </si>
  <si>
    <t>Fire Department</t>
  </si>
  <si>
    <t>Fire Chief</t>
  </si>
  <si>
    <t>Deputy Fire Chief</t>
  </si>
  <si>
    <t>Assistant Chief</t>
  </si>
  <si>
    <t>Secretary Fire Dept. (hourly rate)</t>
  </si>
  <si>
    <t>Engineer</t>
  </si>
  <si>
    <t>Fire Marshal</t>
  </si>
  <si>
    <t>Deputy Fire Marshal</t>
  </si>
  <si>
    <t>Land Use</t>
  </si>
  <si>
    <t>Highway</t>
  </si>
  <si>
    <t>Snow Plow Driver</t>
  </si>
  <si>
    <t>Snow Plow Driver (CDL)</t>
  </si>
  <si>
    <t>Other</t>
  </si>
  <si>
    <t>Town Administrator</t>
  </si>
  <si>
    <t>Recreation Director</t>
  </si>
  <si>
    <t>Town Clerk</t>
  </si>
  <si>
    <t>Tax Collector</t>
  </si>
  <si>
    <t>Finance Director</t>
  </si>
  <si>
    <t>Assessor</t>
  </si>
  <si>
    <t>FY2026</t>
  </si>
  <si>
    <t>Market Rate</t>
  </si>
  <si>
    <t>As Needed</t>
  </si>
  <si>
    <t>Minimum wage increased to $16.35 on 1/1/25</t>
  </si>
  <si>
    <t>Minimum wage increased to $16.94 on 1/1/26</t>
  </si>
  <si>
    <t>Pension:</t>
  </si>
  <si>
    <t>Finance Dir</t>
  </si>
  <si>
    <t>Assistant Building Official I</t>
  </si>
  <si>
    <t>Assistant Building Official II</t>
  </si>
  <si>
    <t>Assistant Building Official III</t>
  </si>
  <si>
    <t>Current Minimum Wage: $16.94/hour</t>
  </si>
  <si>
    <t>NON-UNION PAY INCREASES (2026-2027)</t>
  </si>
  <si>
    <t>FY2027</t>
  </si>
  <si>
    <t>Supervisors (by union contract)</t>
  </si>
  <si>
    <t>Non-Supervisors (by union contract)</t>
  </si>
  <si>
    <t>Highway (by union contract)</t>
  </si>
  <si>
    <t>Town Admin (by contract)</t>
  </si>
  <si>
    <t>Head Camp Counselor</t>
  </si>
  <si>
    <t>Basketball Coordinator/Supervisor</t>
  </si>
  <si>
    <t>Temporary Building Official</t>
  </si>
  <si>
    <t>Clerical (various departments)</t>
  </si>
  <si>
    <t>Minimum wage increased to $??.?? on 1/1/27</t>
  </si>
  <si>
    <t>Administrative Assistant II to Town Administrator</t>
  </si>
  <si>
    <t>Administrative Assistant I to Town Administrator</t>
  </si>
  <si>
    <t>Camp Counselor II (3rd year returner)</t>
  </si>
  <si>
    <t>Head Lifeguard (2nd year returner)</t>
  </si>
  <si>
    <t>Received from Department Head</t>
  </si>
  <si>
    <t>3% per budget files</t>
  </si>
  <si>
    <t>Per budget files</t>
  </si>
  <si>
    <t>0% per budget files</t>
  </si>
  <si>
    <t>Note: when minimum wage is announced for 2027, pay rates below minimum wage will need to be increased regardless of rates listed above</t>
  </si>
  <si>
    <t>Per budget files, previously approved</t>
  </si>
  <si>
    <t>3% per budget files, confirmed by department head</t>
  </si>
  <si>
    <t>0% per budget files, confirmed with Jim we should add 2.5% - modified budget to take funds out of supplies for this department</t>
  </si>
  <si>
    <t>2.5% per Jim. Kara will need to figure out where to pull it from her budget.</t>
  </si>
  <si>
    <t>No wage increase per Jim</t>
  </si>
  <si>
    <t>Confirmed per Jim</t>
  </si>
  <si>
    <t>Non-Union Supervisor</t>
  </si>
  <si>
    <t>Non-Union Non-Supervisors</t>
  </si>
  <si>
    <t>TBD</t>
  </si>
  <si>
    <t>Contract</t>
  </si>
  <si>
    <t>Non-contractual, needs to be approved by BOS</t>
  </si>
  <si>
    <t>Not sure how this is decided</t>
  </si>
  <si>
    <t>Follows non-supervisors union contract</t>
  </si>
  <si>
    <t>Follows supervisors union contract</t>
  </si>
  <si>
    <t>Individual contract</t>
  </si>
  <si>
    <t>No contract</t>
  </si>
  <si>
    <t>Follow non-supervisors union contract</t>
  </si>
  <si>
    <t>Contract Increase for FY27</t>
  </si>
  <si>
    <t>Budgeted Increase</t>
  </si>
  <si>
    <t>Suggested Increase</t>
  </si>
  <si>
    <t>Budgeted Rate/Salary</t>
  </si>
  <si>
    <t>Minimum Wage to increase again Jan 1, 2027 - TBD</t>
  </si>
  <si>
    <t>Notes</t>
  </si>
  <si>
    <t>2.0% increase to differentiate subs and pages pay</t>
  </si>
  <si>
    <t>3.0% increase to differentiate subs and pages pay</t>
  </si>
  <si>
    <t>Currently paid at 95% of salary, will be paid at 100% at anniversary</t>
  </si>
  <si>
    <t>Executive Asst. to Town Administrator / HR Coordinator</t>
  </si>
  <si>
    <t>Rate Basis</t>
  </si>
  <si>
    <t>Budgeted Headcount</t>
  </si>
  <si>
    <t>Current Headcount</t>
  </si>
  <si>
    <t>Suggested Rate for 2026-2027</t>
  </si>
  <si>
    <t>Seasonal</t>
  </si>
  <si>
    <t>Elected</t>
  </si>
  <si>
    <t>Department Managed</t>
  </si>
  <si>
    <t>Employment Letter</t>
  </si>
  <si>
    <t>Hourly</t>
  </si>
  <si>
    <t>Stipend</t>
  </si>
  <si>
    <t>Monthly Stipend</t>
  </si>
  <si>
    <t>First Selectmen</t>
  </si>
  <si>
    <t>Deputy First Selectmen</t>
  </si>
  <si>
    <t>Board of Assessment Appeals</t>
  </si>
  <si>
    <t>Registrars</t>
  </si>
  <si>
    <t>Deputy Registrars</t>
  </si>
  <si>
    <t>Assistant Registrars</t>
  </si>
  <si>
    <t>Data Clerk</t>
  </si>
  <si>
    <t>Library Pages</t>
  </si>
  <si>
    <t>Lieutenants</t>
  </si>
  <si>
    <t>Captains</t>
  </si>
  <si>
    <t>Annual Salary</t>
  </si>
  <si>
    <t>Hiring Details Documentation</t>
  </si>
  <si>
    <t>8 to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</si>
</sst>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0" xfId="0" applyAlignment="1">
      <alignment vertical="top" wrapText="1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44" fontId="0" fillId="3" borderId="1" xfId="1" applyFont="1" applyFill="1" applyBorder="1"/>
    <xf numFmtId="10" fontId="0" fillId="0" borderId="0" xfId="2" applyNumberFormat="1" applyFont="1"/>
    <xf numFmtId="10" fontId="0" fillId="0" borderId="1" xfId="2" applyNumberFormat="1" applyFont="1" applyBorder="1"/>
    <xf numFmtId="44" fontId="0" fillId="0" borderId="0" xfId="0" applyNumberFormat="1"/>
    <xf numFmtId="44" fontId="0" fillId="0" borderId="1" xfId="1" applyFont="1" applyFill="1" applyBorder="1"/>
    <xf numFmtId="10" fontId="0" fillId="0" borderId="0" xfId="0" applyNumberFormat="1"/>
    <xf numFmtId="0" fontId="0" fillId="4" borderId="0" xfId="0" applyFill="1"/>
    <xf numFmtId="0" fontId="2" fillId="4" borderId="0" xfId="0" applyFont="1" applyFill="1"/>
    <xf numFmtId="10" fontId="2" fillId="4" borderId="0" xfId="0" applyNumberFormat="1" applyFont="1" applyFill="1"/>
    <xf numFmtId="0" fontId="2" fillId="4" borderId="0" xfId="0" applyFont="1" applyFill="1" applyAlignment="1">
      <alignment wrapText="1"/>
    </xf>
    <xf numFmtId="10" fontId="2" fillId="4" borderId="0" xfId="0" applyNumberFormat="1" applyFont="1" applyFill="1" applyAlignment="1">
      <alignment wrapText="1"/>
    </xf>
    <xf numFmtId="0" fontId="0" fillId="0" borderId="1" xfId="0" applyBorder="1" applyAlignment="1">
      <alignment horizontal="right"/>
    </xf>
    <xf numFmtId="10" fontId="0" fillId="0" borderId="1" xfId="2" applyNumberFormat="1" applyFont="1" applyFill="1" applyBorder="1"/>
    <xf numFmtId="0" fontId="2" fillId="2" borderId="0" xfId="0" applyFont="1" applyFill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A239-8BB1-4E43-80DE-544549B1CB85}">
  <sheetPr>
    <pageSetUpPr fitToPage="1"/>
  </sheetPr>
  <dimension ref="A1:Y99"/>
  <sheetViews>
    <sheetView showGridLines="0" tabSelected="1" workbookViewId="0">
      <pane ySplit="4" topLeftCell="A5" activePane="bottomLeft" state="frozen"/>
      <selection pane="bottomLeft" activeCell="J33" sqref="J33"/>
    </sheetView>
  </sheetViews>
  <sheetFormatPr defaultRowHeight="15" x14ac:dyDescent="0.25"/>
  <cols>
    <col min="1" max="1" width="49.85546875" bestFit="1" customWidth="1"/>
    <col min="2" max="2" width="20.140625" bestFit="1" customWidth="1"/>
    <col min="3" max="4" width="10.85546875" bestFit="1" customWidth="1"/>
    <col min="5" max="5" width="15.140625" bestFit="1" customWidth="1"/>
    <col min="6" max="7" width="20.42578125" customWidth="1"/>
    <col min="8" max="8" width="17.28515625" customWidth="1"/>
    <col min="9" max="9" width="2.7109375" customWidth="1"/>
    <col min="10" max="10" width="28.140625" customWidth="1"/>
    <col min="12" max="12" width="38.7109375" bestFit="1" customWidth="1"/>
    <col min="13" max="13" width="20.28515625" customWidth="1"/>
    <col min="14" max="14" width="15.140625" customWidth="1"/>
    <col min="15" max="15" width="15.42578125" style="17" bestFit="1" customWidth="1"/>
    <col min="20" max="22" width="11.5703125" bestFit="1" customWidth="1"/>
    <col min="25" max="25" width="11.5703125" bestFit="1" customWidth="1"/>
  </cols>
  <sheetData>
    <row r="1" spans="1:15" x14ac:dyDescent="0.25">
      <c r="A1" s="1" t="s">
        <v>55</v>
      </c>
      <c r="B1" s="1"/>
      <c r="C1" s="1"/>
      <c r="D1" s="1"/>
      <c r="E1" s="1"/>
      <c r="F1" t="s">
        <v>54</v>
      </c>
    </row>
    <row r="2" spans="1:15" x14ac:dyDescent="0.25">
      <c r="F2" t="s">
        <v>96</v>
      </c>
    </row>
    <row r="3" spans="1:15" x14ac:dyDescent="0.25">
      <c r="J3" s="18"/>
      <c r="K3" s="18"/>
      <c r="L3" s="18"/>
      <c r="M3" s="19"/>
      <c r="N3" s="19"/>
      <c r="O3" s="20"/>
    </row>
    <row r="4" spans="1:15" ht="45" x14ac:dyDescent="0.25">
      <c r="B4" s="8" t="s">
        <v>124</v>
      </c>
      <c r="C4" s="8" t="s">
        <v>103</v>
      </c>
      <c r="D4" s="8" t="s">
        <v>104</v>
      </c>
      <c r="E4" s="8" t="s">
        <v>102</v>
      </c>
      <c r="F4" s="7" t="s">
        <v>44</v>
      </c>
      <c r="G4" s="8" t="s">
        <v>105</v>
      </c>
      <c r="H4" s="8" t="s">
        <v>94</v>
      </c>
      <c r="J4" s="19" t="s">
        <v>97</v>
      </c>
      <c r="K4" s="19"/>
      <c r="L4" s="19" t="s">
        <v>84</v>
      </c>
      <c r="M4" s="19" t="s">
        <v>95</v>
      </c>
      <c r="N4" s="21" t="s">
        <v>93</v>
      </c>
      <c r="O4" s="22" t="s">
        <v>92</v>
      </c>
    </row>
    <row r="5" spans="1:15" x14ac:dyDescent="0.25">
      <c r="A5" s="1" t="s">
        <v>0</v>
      </c>
      <c r="B5" s="1"/>
      <c r="C5" s="1"/>
      <c r="D5" s="1"/>
      <c r="E5" s="1"/>
    </row>
    <row r="6" spans="1:15" x14ac:dyDescent="0.25">
      <c r="A6" s="4" t="s">
        <v>113</v>
      </c>
      <c r="B6" s="4" t="s">
        <v>107</v>
      </c>
      <c r="C6" s="4">
        <v>1</v>
      </c>
      <c r="D6" s="4">
        <v>1</v>
      </c>
      <c r="E6" s="4" t="s">
        <v>112</v>
      </c>
      <c r="F6" s="5">
        <v>17292.080000000002</v>
      </c>
      <c r="G6" s="5">
        <v>35000</v>
      </c>
      <c r="H6" s="14">
        <f>(G6-F6)/F6</f>
        <v>1.0240480034790491</v>
      </c>
      <c r="J6" t="s">
        <v>75</v>
      </c>
      <c r="L6" t="s">
        <v>85</v>
      </c>
      <c r="M6" s="2">
        <v>35000</v>
      </c>
      <c r="N6" s="13">
        <v>1.0240480034790491</v>
      </c>
    </row>
    <row r="7" spans="1:15" x14ac:dyDescent="0.25">
      <c r="A7" s="4" t="s">
        <v>114</v>
      </c>
      <c r="B7" s="4" t="s">
        <v>107</v>
      </c>
      <c r="C7" s="4">
        <v>1</v>
      </c>
      <c r="D7" s="4">
        <v>1</v>
      </c>
      <c r="E7" s="4" t="s">
        <v>112</v>
      </c>
      <c r="F7" s="5">
        <v>2853.02</v>
      </c>
      <c r="G7" s="16">
        <v>2931.48</v>
      </c>
      <c r="H7" s="14">
        <f t="shared" ref="H7:H67" si="0">(G7-F7)/F7</f>
        <v>2.7500683486270702E-2</v>
      </c>
      <c r="J7" t="s">
        <v>72</v>
      </c>
      <c r="L7" t="s">
        <v>85</v>
      </c>
      <c r="M7" s="2">
        <v>2931.48</v>
      </c>
      <c r="N7" s="13">
        <v>2.7500683486270702E-2</v>
      </c>
    </row>
    <row r="8" spans="1:15" x14ac:dyDescent="0.25">
      <c r="A8" s="4" t="s">
        <v>0</v>
      </c>
      <c r="B8" s="4" t="s">
        <v>107</v>
      </c>
      <c r="C8" s="4">
        <v>5</v>
      </c>
      <c r="D8" s="4">
        <v>5</v>
      </c>
      <c r="E8" s="4" t="s">
        <v>112</v>
      </c>
      <c r="F8" s="5">
        <v>1710.83</v>
      </c>
      <c r="G8" s="16">
        <v>1757.88</v>
      </c>
      <c r="H8" s="14">
        <f t="shared" si="0"/>
        <v>2.7501271312754736E-2</v>
      </c>
      <c r="J8" t="s">
        <v>72</v>
      </c>
      <c r="L8" t="s">
        <v>85</v>
      </c>
      <c r="M8" s="2">
        <v>1757.88</v>
      </c>
      <c r="N8" s="13">
        <v>2.7501271312754736E-2</v>
      </c>
    </row>
    <row r="9" spans="1:15" x14ac:dyDescent="0.25">
      <c r="F9" s="2"/>
      <c r="G9" s="2"/>
      <c r="H9" s="13"/>
      <c r="M9" s="2"/>
      <c r="N9" s="13"/>
    </row>
    <row r="10" spans="1:15" x14ac:dyDescent="0.25">
      <c r="A10" s="4" t="s">
        <v>115</v>
      </c>
      <c r="B10" s="4" t="s">
        <v>107</v>
      </c>
      <c r="C10" s="4">
        <v>3</v>
      </c>
      <c r="D10" s="4">
        <v>3</v>
      </c>
      <c r="E10" s="4" t="s">
        <v>112</v>
      </c>
      <c r="F10" s="5">
        <v>252.21</v>
      </c>
      <c r="G10" s="5">
        <v>252.21</v>
      </c>
      <c r="H10" s="14">
        <f t="shared" si="0"/>
        <v>0</v>
      </c>
      <c r="J10" t="s">
        <v>73</v>
      </c>
      <c r="L10" t="s">
        <v>86</v>
      </c>
      <c r="M10" s="2">
        <v>252.21</v>
      </c>
      <c r="N10" s="13">
        <v>0</v>
      </c>
    </row>
    <row r="11" spans="1:15" x14ac:dyDescent="0.25">
      <c r="F11" s="2"/>
      <c r="G11" s="2"/>
      <c r="H11" s="13"/>
      <c r="M11" s="2"/>
      <c r="N11" s="13"/>
    </row>
    <row r="12" spans="1:15" x14ac:dyDescent="0.25">
      <c r="A12" s="1" t="s">
        <v>1</v>
      </c>
      <c r="B12" s="1"/>
      <c r="C12" s="1"/>
      <c r="D12" s="1"/>
      <c r="E12" s="1"/>
      <c r="F12" s="2"/>
      <c r="G12" s="2"/>
      <c r="H12" s="13"/>
      <c r="M12" s="2"/>
      <c r="N12" s="13"/>
    </row>
    <row r="13" spans="1:15" x14ac:dyDescent="0.25">
      <c r="A13" s="4" t="s">
        <v>116</v>
      </c>
      <c r="B13" s="4" t="s">
        <v>107</v>
      </c>
      <c r="C13" s="4">
        <v>2</v>
      </c>
      <c r="D13" s="4">
        <v>2</v>
      </c>
      <c r="E13" s="4" t="s">
        <v>110</v>
      </c>
      <c r="F13" s="5">
        <v>25</v>
      </c>
      <c r="G13" s="5">
        <v>25.75</v>
      </c>
      <c r="H13" s="14">
        <f t="shared" si="0"/>
        <v>0.03</v>
      </c>
      <c r="J13" t="s">
        <v>71</v>
      </c>
      <c r="L13" t="s">
        <v>90</v>
      </c>
      <c r="M13" s="2">
        <v>25.75</v>
      </c>
      <c r="N13" s="13">
        <v>0.03</v>
      </c>
    </row>
    <row r="14" spans="1:15" x14ac:dyDescent="0.25">
      <c r="A14" s="4" t="s">
        <v>117</v>
      </c>
      <c r="B14" s="4" t="s">
        <v>107</v>
      </c>
      <c r="C14" s="4">
        <v>2</v>
      </c>
      <c r="D14" s="4">
        <v>2</v>
      </c>
      <c r="E14" s="4" t="s">
        <v>110</v>
      </c>
      <c r="F14" s="5">
        <v>22</v>
      </c>
      <c r="G14" s="5">
        <v>22.66</v>
      </c>
      <c r="H14" s="14">
        <f t="shared" si="0"/>
        <v>3.0000000000000006E-2</v>
      </c>
      <c r="J14" t="s">
        <v>71</v>
      </c>
      <c r="L14" t="s">
        <v>90</v>
      </c>
      <c r="M14" s="2">
        <v>22.66</v>
      </c>
      <c r="N14" s="13">
        <v>3.0000000000000006E-2</v>
      </c>
    </row>
    <row r="15" spans="1:15" x14ac:dyDescent="0.25">
      <c r="A15" s="4" t="s">
        <v>118</v>
      </c>
      <c r="B15" s="4" t="s">
        <v>107</v>
      </c>
      <c r="C15" s="4">
        <v>2</v>
      </c>
      <c r="D15" s="4">
        <v>2</v>
      </c>
      <c r="E15" s="4" t="s">
        <v>110</v>
      </c>
      <c r="F15" s="5">
        <v>18</v>
      </c>
      <c r="G15" s="5">
        <v>18.54</v>
      </c>
      <c r="H15" s="14">
        <f t="shared" si="0"/>
        <v>2.9999999999999954E-2</v>
      </c>
      <c r="J15" t="s">
        <v>71</v>
      </c>
      <c r="L15" t="s">
        <v>90</v>
      </c>
      <c r="M15" s="2">
        <v>18.54</v>
      </c>
      <c r="N15" s="13">
        <v>2.9999999999999954E-2</v>
      </c>
    </row>
    <row r="16" spans="1:15" x14ac:dyDescent="0.25">
      <c r="A16" s="4" t="s">
        <v>2</v>
      </c>
      <c r="B16" s="4" t="s">
        <v>107</v>
      </c>
      <c r="C16" s="4">
        <v>6</v>
      </c>
      <c r="D16" s="4">
        <v>6</v>
      </c>
      <c r="E16" s="4" t="s">
        <v>110</v>
      </c>
      <c r="F16" s="5">
        <v>19</v>
      </c>
      <c r="G16" s="5">
        <v>19.57</v>
      </c>
      <c r="H16" s="14">
        <f t="shared" si="0"/>
        <v>3.0000000000000016E-2</v>
      </c>
      <c r="J16" t="s">
        <v>71</v>
      </c>
      <c r="L16" t="s">
        <v>90</v>
      </c>
      <c r="M16" s="2">
        <v>19.57</v>
      </c>
      <c r="N16" s="13">
        <v>3.0000000000000016E-2</v>
      </c>
    </row>
    <row r="17" spans="1:15" x14ac:dyDescent="0.25">
      <c r="A17" s="4" t="s">
        <v>3</v>
      </c>
      <c r="B17" s="4" t="s">
        <v>107</v>
      </c>
      <c r="C17" s="23" t="s">
        <v>125</v>
      </c>
      <c r="D17" s="23" t="s">
        <v>125</v>
      </c>
      <c r="E17" s="4" t="s">
        <v>110</v>
      </c>
      <c r="F17" s="5">
        <v>17</v>
      </c>
      <c r="G17" s="5">
        <v>17.510000000000002</v>
      </c>
      <c r="H17" s="14">
        <f t="shared" si="0"/>
        <v>3.0000000000000093E-2</v>
      </c>
      <c r="J17" t="s">
        <v>71</v>
      </c>
      <c r="L17" t="s">
        <v>90</v>
      </c>
      <c r="M17" s="2">
        <v>17.510000000000002</v>
      </c>
      <c r="N17" s="13">
        <v>3.0000000000000093E-2</v>
      </c>
    </row>
    <row r="18" spans="1:15" x14ac:dyDescent="0.25">
      <c r="A18" s="4" t="s">
        <v>119</v>
      </c>
      <c r="B18" s="4" t="s">
        <v>107</v>
      </c>
      <c r="C18" s="4">
        <v>1</v>
      </c>
      <c r="D18" s="4">
        <v>1</v>
      </c>
      <c r="E18" s="4" t="s">
        <v>110</v>
      </c>
      <c r="F18" s="5">
        <v>18</v>
      </c>
      <c r="G18" s="5">
        <v>18.54</v>
      </c>
      <c r="H18" s="14">
        <f t="shared" si="0"/>
        <v>2.9999999999999954E-2</v>
      </c>
      <c r="J18" t="s">
        <v>71</v>
      </c>
      <c r="L18" t="s">
        <v>90</v>
      </c>
      <c r="M18" s="2">
        <v>18.54</v>
      </c>
      <c r="N18" s="13">
        <v>2.9999999999999954E-2</v>
      </c>
    </row>
    <row r="19" spans="1:15" x14ac:dyDescent="0.25">
      <c r="F19" s="2"/>
      <c r="G19" s="2"/>
      <c r="H19" s="13"/>
      <c r="M19" s="2"/>
      <c r="N19" s="13"/>
    </row>
    <row r="20" spans="1:15" x14ac:dyDescent="0.25">
      <c r="A20" s="1" t="s">
        <v>4</v>
      </c>
      <c r="B20" s="1"/>
      <c r="C20" s="1"/>
      <c r="D20" s="1"/>
      <c r="E20" s="1"/>
      <c r="F20" s="2"/>
      <c r="G20" s="2"/>
      <c r="H20" s="13"/>
      <c r="M20" s="2"/>
      <c r="N20" s="13"/>
    </row>
    <row r="21" spans="1:15" x14ac:dyDescent="0.25">
      <c r="A21" s="4" t="s">
        <v>5</v>
      </c>
      <c r="B21" s="4" t="s">
        <v>46</v>
      </c>
      <c r="C21" s="4">
        <v>2</v>
      </c>
      <c r="D21" s="4">
        <v>2</v>
      </c>
      <c r="E21" s="4" t="s">
        <v>110</v>
      </c>
      <c r="F21" s="5">
        <v>17</v>
      </c>
      <c r="G21" s="16">
        <f>F21*1.03</f>
        <v>17.510000000000002</v>
      </c>
      <c r="H21" s="14">
        <f t="shared" si="0"/>
        <v>3.0000000000000093E-2</v>
      </c>
      <c r="J21" t="s">
        <v>99</v>
      </c>
      <c r="L21" t="s">
        <v>90</v>
      </c>
      <c r="M21" s="2">
        <v>17.510000000000002</v>
      </c>
      <c r="N21" s="13">
        <v>3.0000000000000093E-2</v>
      </c>
    </row>
    <row r="22" spans="1:15" x14ac:dyDescent="0.25">
      <c r="A22" s="4" t="s">
        <v>120</v>
      </c>
      <c r="B22" s="4" t="s">
        <v>46</v>
      </c>
      <c r="C22" s="4">
        <v>2</v>
      </c>
      <c r="D22" s="4">
        <v>2</v>
      </c>
      <c r="E22" s="4" t="s">
        <v>110</v>
      </c>
      <c r="F22" s="5">
        <v>17</v>
      </c>
      <c r="G22" s="5">
        <f>F22*1.02</f>
        <v>17.34</v>
      </c>
      <c r="H22" s="14">
        <f t="shared" si="0"/>
        <v>1.999999999999999E-2</v>
      </c>
      <c r="J22" t="s">
        <v>98</v>
      </c>
      <c r="L22" t="s">
        <v>90</v>
      </c>
      <c r="M22" s="2">
        <v>17.34</v>
      </c>
      <c r="N22" s="13">
        <v>1.999999999999999E-2</v>
      </c>
    </row>
    <row r="23" spans="1:15" x14ac:dyDescent="0.25">
      <c r="F23" s="2"/>
      <c r="G23" s="2"/>
      <c r="H23" s="13"/>
      <c r="M23" s="2"/>
      <c r="N23" s="13"/>
    </row>
    <row r="24" spans="1:15" x14ac:dyDescent="0.25">
      <c r="A24" s="1" t="s">
        <v>6</v>
      </c>
      <c r="B24" s="1"/>
      <c r="C24" s="1"/>
      <c r="D24" s="1"/>
      <c r="E24" s="1"/>
      <c r="F24" s="2"/>
      <c r="G24" s="2"/>
      <c r="H24" s="13"/>
      <c r="M24" s="2"/>
      <c r="N24" s="13"/>
    </row>
    <row r="25" spans="1:15" x14ac:dyDescent="0.25">
      <c r="A25" s="4" t="s">
        <v>7</v>
      </c>
      <c r="B25" s="4" t="s">
        <v>109</v>
      </c>
      <c r="C25" s="4">
        <v>4</v>
      </c>
      <c r="D25" s="4">
        <v>3</v>
      </c>
      <c r="E25" s="4" t="s">
        <v>110</v>
      </c>
      <c r="F25" s="5">
        <v>20.55</v>
      </c>
      <c r="G25" s="5">
        <f>F25*1.03</f>
        <v>21.166500000000003</v>
      </c>
      <c r="H25" s="14">
        <f t="shared" si="0"/>
        <v>3.00000000000001E-2</v>
      </c>
      <c r="J25" t="s">
        <v>76</v>
      </c>
      <c r="L25" t="s">
        <v>90</v>
      </c>
      <c r="M25" s="2">
        <v>21.166500000000003</v>
      </c>
      <c r="N25" s="13">
        <v>3.00000000000001E-2</v>
      </c>
    </row>
    <row r="26" spans="1:15" x14ac:dyDescent="0.25">
      <c r="A26" s="4" t="s">
        <v>8</v>
      </c>
      <c r="B26" s="4" t="s">
        <v>109</v>
      </c>
      <c r="C26" s="4">
        <v>1</v>
      </c>
      <c r="D26" s="4">
        <v>1</v>
      </c>
      <c r="E26" s="4" t="s">
        <v>110</v>
      </c>
      <c r="F26" s="5">
        <v>21.58</v>
      </c>
      <c r="G26" s="5">
        <f>F26*1.03</f>
        <v>22.227399999999999</v>
      </c>
      <c r="H26" s="14">
        <f t="shared" si="0"/>
        <v>3.0000000000000054E-2</v>
      </c>
      <c r="J26" t="s">
        <v>76</v>
      </c>
      <c r="L26" t="s">
        <v>91</v>
      </c>
      <c r="M26" s="2">
        <v>22.227399999999999</v>
      </c>
      <c r="N26" s="13">
        <v>3.0000000000000054E-2</v>
      </c>
      <c r="O26" s="17">
        <v>0.03</v>
      </c>
    </row>
    <row r="27" spans="1:15" x14ac:dyDescent="0.25">
      <c r="A27" s="4" t="s">
        <v>9</v>
      </c>
      <c r="B27" s="4" t="s">
        <v>109</v>
      </c>
      <c r="C27" s="4">
        <v>1</v>
      </c>
      <c r="D27" s="4">
        <v>1</v>
      </c>
      <c r="E27" s="4" t="s">
        <v>110</v>
      </c>
      <c r="F27" s="5">
        <v>23.63</v>
      </c>
      <c r="G27" s="5">
        <f>F27*1.03</f>
        <v>24.338899999999999</v>
      </c>
      <c r="H27" s="14">
        <f t="shared" si="0"/>
        <v>2.9999999999999995E-2</v>
      </c>
      <c r="J27" t="s">
        <v>76</v>
      </c>
      <c r="L27" t="s">
        <v>91</v>
      </c>
      <c r="M27" s="2">
        <v>24.338899999999999</v>
      </c>
      <c r="N27" s="13">
        <v>2.9999999999999995E-2</v>
      </c>
      <c r="O27" s="17">
        <v>0.03</v>
      </c>
    </row>
    <row r="28" spans="1:15" x14ac:dyDescent="0.25">
      <c r="F28" s="2"/>
      <c r="G28" s="2"/>
      <c r="H28" s="13"/>
      <c r="M28" s="2"/>
      <c r="N28" s="13"/>
    </row>
    <row r="29" spans="1:15" x14ac:dyDescent="0.25">
      <c r="A29" s="1" t="s">
        <v>10</v>
      </c>
      <c r="B29" s="1"/>
      <c r="C29" s="1"/>
      <c r="D29" s="1"/>
      <c r="E29" s="1"/>
      <c r="F29" s="2"/>
      <c r="G29" s="2"/>
      <c r="H29" s="13"/>
      <c r="M29" s="2"/>
      <c r="N29" s="13"/>
    </row>
    <row r="30" spans="1:15" x14ac:dyDescent="0.25">
      <c r="A30" s="4" t="s">
        <v>11</v>
      </c>
      <c r="B30" s="4" t="s">
        <v>106</v>
      </c>
      <c r="C30" s="4">
        <v>1</v>
      </c>
      <c r="D30" s="4">
        <v>1</v>
      </c>
      <c r="E30" s="4" t="s">
        <v>110</v>
      </c>
      <c r="F30" s="16">
        <v>21</v>
      </c>
      <c r="G30" s="16">
        <v>21.25</v>
      </c>
      <c r="H30" s="14">
        <f t="shared" si="0"/>
        <v>1.1904761904761904E-2</v>
      </c>
      <c r="J30" t="s">
        <v>70</v>
      </c>
      <c r="L30" t="s">
        <v>90</v>
      </c>
      <c r="M30" s="2">
        <v>21.25</v>
      </c>
      <c r="N30" s="13">
        <v>1.1904761904761904E-2</v>
      </c>
    </row>
    <row r="31" spans="1:15" x14ac:dyDescent="0.25">
      <c r="A31" s="4" t="s">
        <v>12</v>
      </c>
      <c r="B31" s="4" t="s">
        <v>106</v>
      </c>
      <c r="C31" s="4">
        <v>2</v>
      </c>
      <c r="D31" s="4">
        <v>2</v>
      </c>
      <c r="E31" s="4" t="s">
        <v>110</v>
      </c>
      <c r="F31" s="5">
        <v>17.25</v>
      </c>
      <c r="G31" s="16">
        <v>17.5</v>
      </c>
      <c r="H31" s="14">
        <f t="shared" si="0"/>
        <v>1.4492753623188406E-2</v>
      </c>
      <c r="J31" t="s">
        <v>70</v>
      </c>
      <c r="L31" t="s">
        <v>90</v>
      </c>
      <c r="M31" s="2">
        <v>17.5</v>
      </c>
      <c r="N31" s="13">
        <v>1.4492753623188406E-2</v>
      </c>
    </row>
    <row r="32" spans="1:15" x14ac:dyDescent="0.25">
      <c r="A32" s="4" t="s">
        <v>13</v>
      </c>
      <c r="B32" s="4" t="s">
        <v>106</v>
      </c>
      <c r="C32" s="4">
        <v>1</v>
      </c>
      <c r="D32" s="4">
        <v>1</v>
      </c>
      <c r="E32" s="4" t="s">
        <v>110</v>
      </c>
      <c r="F32" s="5">
        <v>17</v>
      </c>
      <c r="G32" s="16">
        <v>17.5</v>
      </c>
      <c r="H32" s="14">
        <f t="shared" si="0"/>
        <v>2.9411764705882353E-2</v>
      </c>
      <c r="J32" t="s">
        <v>70</v>
      </c>
      <c r="L32" t="s">
        <v>90</v>
      </c>
      <c r="M32" s="2">
        <v>17.5</v>
      </c>
      <c r="N32" s="13">
        <v>2.9411764705882353E-2</v>
      </c>
    </row>
    <row r="33" spans="1:14" x14ac:dyDescent="0.25">
      <c r="A33" s="4" t="s">
        <v>14</v>
      </c>
      <c r="B33" s="4" t="s">
        <v>106</v>
      </c>
      <c r="C33" s="4">
        <v>0</v>
      </c>
      <c r="D33" s="4">
        <v>0</v>
      </c>
      <c r="E33" s="4" t="s">
        <v>110</v>
      </c>
      <c r="F33" s="5">
        <v>17</v>
      </c>
      <c r="G33" s="16">
        <v>17</v>
      </c>
      <c r="H33" s="14">
        <f t="shared" si="0"/>
        <v>0</v>
      </c>
      <c r="J33" t="s">
        <v>70</v>
      </c>
      <c r="L33" t="s">
        <v>90</v>
      </c>
      <c r="M33" s="2">
        <v>17</v>
      </c>
      <c r="N33" s="13">
        <v>0</v>
      </c>
    </row>
    <row r="34" spans="1:14" x14ac:dyDescent="0.25">
      <c r="A34" s="4" t="s">
        <v>15</v>
      </c>
      <c r="B34" s="4" t="s">
        <v>106</v>
      </c>
      <c r="C34" s="4">
        <v>1</v>
      </c>
      <c r="D34" s="4">
        <v>1</v>
      </c>
      <c r="E34" s="4" t="s">
        <v>110</v>
      </c>
      <c r="F34" s="5">
        <v>23</v>
      </c>
      <c r="G34" s="16">
        <f>F34*1.03</f>
        <v>23.69</v>
      </c>
      <c r="H34" s="14">
        <f t="shared" si="0"/>
        <v>3.0000000000000054E-2</v>
      </c>
      <c r="J34" t="s">
        <v>70</v>
      </c>
      <c r="L34" t="s">
        <v>90</v>
      </c>
      <c r="M34" s="2">
        <v>23.69</v>
      </c>
      <c r="N34" s="13">
        <v>3.0000000000000054E-2</v>
      </c>
    </row>
    <row r="35" spans="1:14" x14ac:dyDescent="0.25">
      <c r="F35" s="2"/>
      <c r="H35" s="13"/>
      <c r="M35" s="2"/>
      <c r="N35" s="13"/>
    </row>
    <row r="36" spans="1:14" x14ac:dyDescent="0.25">
      <c r="A36" s="1" t="s">
        <v>16</v>
      </c>
      <c r="B36" s="1"/>
      <c r="C36" s="1"/>
      <c r="D36" s="1"/>
      <c r="E36" s="1"/>
      <c r="F36" s="2"/>
      <c r="H36" s="13"/>
      <c r="M36" s="2"/>
      <c r="N36" s="13"/>
    </row>
    <row r="37" spans="1:14" x14ac:dyDescent="0.25">
      <c r="A37" s="4" t="s">
        <v>17</v>
      </c>
      <c r="B37" s="4" t="s">
        <v>106</v>
      </c>
      <c r="C37" s="4">
        <v>1</v>
      </c>
      <c r="D37" s="4">
        <v>1</v>
      </c>
      <c r="E37" s="4" t="s">
        <v>110</v>
      </c>
      <c r="F37" s="5">
        <v>18.5</v>
      </c>
      <c r="G37" s="6">
        <v>18.5</v>
      </c>
      <c r="H37" s="14">
        <f t="shared" si="0"/>
        <v>0</v>
      </c>
      <c r="J37" t="s">
        <v>70</v>
      </c>
      <c r="L37" t="s">
        <v>90</v>
      </c>
      <c r="M37" s="2">
        <v>18.5</v>
      </c>
      <c r="N37" s="13">
        <v>0</v>
      </c>
    </row>
    <row r="38" spans="1:14" x14ac:dyDescent="0.25">
      <c r="A38" s="4" t="s">
        <v>61</v>
      </c>
      <c r="B38" s="4" t="s">
        <v>106</v>
      </c>
      <c r="C38" s="4">
        <v>3</v>
      </c>
      <c r="D38" s="4">
        <v>3</v>
      </c>
      <c r="E38" s="4" t="s">
        <v>110</v>
      </c>
      <c r="F38" s="5">
        <v>17.5</v>
      </c>
      <c r="G38" s="6">
        <v>18</v>
      </c>
      <c r="H38" s="14">
        <f t="shared" si="0"/>
        <v>2.8571428571428571E-2</v>
      </c>
      <c r="J38" t="s">
        <v>70</v>
      </c>
      <c r="L38" t="s">
        <v>90</v>
      </c>
      <c r="M38" s="2">
        <v>18</v>
      </c>
      <c r="N38" s="13">
        <v>2.8571428571428571E-2</v>
      </c>
    </row>
    <row r="39" spans="1:14" x14ac:dyDescent="0.25">
      <c r="A39" s="4" t="s">
        <v>18</v>
      </c>
      <c r="B39" s="4" t="s">
        <v>106</v>
      </c>
      <c r="C39" s="4">
        <v>4</v>
      </c>
      <c r="D39" s="4">
        <v>4</v>
      </c>
      <c r="E39" s="4" t="s">
        <v>110</v>
      </c>
      <c r="F39" s="16">
        <v>17</v>
      </c>
      <c r="G39" s="6">
        <v>17</v>
      </c>
      <c r="H39" s="14">
        <f t="shared" si="0"/>
        <v>0</v>
      </c>
      <c r="J39" t="s">
        <v>70</v>
      </c>
      <c r="L39" t="s">
        <v>90</v>
      </c>
      <c r="M39" s="2">
        <v>17</v>
      </c>
      <c r="N39" s="13">
        <v>0</v>
      </c>
    </row>
    <row r="40" spans="1:14" x14ac:dyDescent="0.25">
      <c r="A40" s="4" t="s">
        <v>19</v>
      </c>
      <c r="B40" s="4" t="s">
        <v>106</v>
      </c>
      <c r="C40" s="4">
        <v>1</v>
      </c>
      <c r="D40" s="4">
        <v>1</v>
      </c>
      <c r="E40" s="4" t="s">
        <v>110</v>
      </c>
      <c r="F40" s="16">
        <v>17</v>
      </c>
      <c r="G40" s="6">
        <v>17.25</v>
      </c>
      <c r="H40" s="14">
        <f t="shared" si="0"/>
        <v>1.4705882352941176E-2</v>
      </c>
      <c r="J40" t="s">
        <v>70</v>
      </c>
      <c r="L40" t="s">
        <v>90</v>
      </c>
      <c r="M40" s="2">
        <v>17.25</v>
      </c>
      <c r="N40" s="13">
        <v>1.4705882352941176E-2</v>
      </c>
    </row>
    <row r="41" spans="1:14" x14ac:dyDescent="0.25">
      <c r="A41" s="4" t="s">
        <v>68</v>
      </c>
      <c r="B41" s="4" t="s">
        <v>106</v>
      </c>
      <c r="C41" s="4">
        <v>1</v>
      </c>
      <c r="D41" s="4">
        <v>1</v>
      </c>
      <c r="E41" s="4" t="s">
        <v>110</v>
      </c>
      <c r="F41" s="16">
        <v>17</v>
      </c>
      <c r="G41" s="6">
        <v>17.25</v>
      </c>
      <c r="H41" s="14">
        <f t="shared" si="0"/>
        <v>1.4705882352941176E-2</v>
      </c>
      <c r="J41" t="s">
        <v>70</v>
      </c>
      <c r="L41" t="s">
        <v>90</v>
      </c>
      <c r="M41" s="2">
        <v>17.25</v>
      </c>
      <c r="N41" s="13">
        <v>1.4705882352941176E-2</v>
      </c>
    </row>
    <row r="42" spans="1:14" x14ac:dyDescent="0.25">
      <c r="A42" s="4" t="s">
        <v>20</v>
      </c>
      <c r="B42" s="4" t="s">
        <v>106</v>
      </c>
      <c r="C42" s="4">
        <v>1</v>
      </c>
      <c r="D42" s="4">
        <v>1</v>
      </c>
      <c r="E42" s="4" t="s">
        <v>110</v>
      </c>
      <c r="F42" s="5">
        <v>18.5</v>
      </c>
      <c r="G42" s="6">
        <v>18.5</v>
      </c>
      <c r="H42" s="14">
        <f t="shared" si="0"/>
        <v>0</v>
      </c>
      <c r="J42" t="s">
        <v>70</v>
      </c>
      <c r="L42" t="s">
        <v>90</v>
      </c>
      <c r="M42" s="2">
        <v>18.5</v>
      </c>
      <c r="N42" s="13">
        <v>0</v>
      </c>
    </row>
    <row r="43" spans="1:14" x14ac:dyDescent="0.25">
      <c r="A43" s="4" t="s">
        <v>69</v>
      </c>
      <c r="B43" s="4" t="s">
        <v>106</v>
      </c>
      <c r="C43" s="4">
        <v>1</v>
      </c>
      <c r="D43" s="4">
        <v>1</v>
      </c>
      <c r="E43" s="4" t="s">
        <v>110</v>
      </c>
      <c r="F43" s="5">
        <v>18.5</v>
      </c>
      <c r="G43" s="6">
        <v>18.75</v>
      </c>
      <c r="H43" s="14">
        <f t="shared" si="0"/>
        <v>1.3513513513513514E-2</v>
      </c>
      <c r="J43" t="s">
        <v>70</v>
      </c>
      <c r="L43" t="s">
        <v>90</v>
      </c>
      <c r="M43" s="2">
        <v>18.75</v>
      </c>
      <c r="N43" s="13">
        <v>1.3513513513513514E-2</v>
      </c>
    </row>
    <row r="44" spans="1:14" x14ac:dyDescent="0.25">
      <c r="A44" s="4" t="s">
        <v>21</v>
      </c>
      <c r="B44" s="4" t="s">
        <v>106</v>
      </c>
      <c r="C44" s="4">
        <v>1</v>
      </c>
      <c r="D44" s="4">
        <v>1</v>
      </c>
      <c r="E44" s="4" t="s">
        <v>110</v>
      </c>
      <c r="F44" s="5">
        <v>17</v>
      </c>
      <c r="G44" s="6">
        <v>17.350000000000001</v>
      </c>
      <c r="H44" s="14">
        <f t="shared" si="0"/>
        <v>2.058823529411773E-2</v>
      </c>
      <c r="J44" t="s">
        <v>70</v>
      </c>
      <c r="L44" t="s">
        <v>90</v>
      </c>
      <c r="M44" s="2">
        <v>17.350000000000001</v>
      </c>
      <c r="N44" s="13">
        <v>2.058823529411773E-2</v>
      </c>
    </row>
    <row r="45" spans="1:14" x14ac:dyDescent="0.25">
      <c r="A45" s="4" t="s">
        <v>22</v>
      </c>
      <c r="B45" s="4" t="s">
        <v>106</v>
      </c>
      <c r="C45" s="4">
        <v>1</v>
      </c>
      <c r="D45" s="4">
        <v>1</v>
      </c>
      <c r="E45" s="4" t="s">
        <v>110</v>
      </c>
      <c r="F45" s="5">
        <v>17.350000000000001</v>
      </c>
      <c r="G45" s="6">
        <v>17.600000000000001</v>
      </c>
      <c r="H45" s="14">
        <f t="shared" si="0"/>
        <v>1.4409221902017291E-2</v>
      </c>
      <c r="J45" t="s">
        <v>70</v>
      </c>
      <c r="L45" t="s">
        <v>90</v>
      </c>
      <c r="M45" s="2">
        <v>17.600000000000001</v>
      </c>
      <c r="N45" s="13">
        <v>1.4409221902017291E-2</v>
      </c>
    </row>
    <row r="46" spans="1:14" x14ac:dyDescent="0.25">
      <c r="A46" s="4" t="s">
        <v>23</v>
      </c>
      <c r="B46" s="4" t="s">
        <v>106</v>
      </c>
      <c r="C46" s="4">
        <v>1</v>
      </c>
      <c r="D46" s="4">
        <v>1</v>
      </c>
      <c r="E46" s="4" t="s">
        <v>110</v>
      </c>
      <c r="F46" s="5">
        <v>17</v>
      </c>
      <c r="G46" s="16">
        <v>17</v>
      </c>
      <c r="H46" s="14">
        <f t="shared" si="0"/>
        <v>0</v>
      </c>
      <c r="J46" t="s">
        <v>70</v>
      </c>
      <c r="L46" t="s">
        <v>90</v>
      </c>
      <c r="M46" s="2">
        <v>17</v>
      </c>
      <c r="N46" s="13">
        <v>0</v>
      </c>
    </row>
    <row r="47" spans="1:14" x14ac:dyDescent="0.25">
      <c r="A47" s="4" t="s">
        <v>62</v>
      </c>
      <c r="B47" s="4" t="s">
        <v>106</v>
      </c>
      <c r="C47" s="4">
        <v>1</v>
      </c>
      <c r="D47" s="4">
        <v>1</v>
      </c>
      <c r="E47" s="4" t="s">
        <v>110</v>
      </c>
      <c r="F47" s="5">
        <v>18.25</v>
      </c>
      <c r="G47" s="16">
        <v>18.25</v>
      </c>
      <c r="H47" s="14">
        <f t="shared" si="0"/>
        <v>0</v>
      </c>
      <c r="J47" t="s">
        <v>70</v>
      </c>
      <c r="L47" t="s">
        <v>90</v>
      </c>
      <c r="M47" s="2">
        <v>18.25</v>
      </c>
      <c r="N47" s="13">
        <v>0</v>
      </c>
    </row>
    <row r="48" spans="1:14" x14ac:dyDescent="0.25">
      <c r="A48" s="4" t="s">
        <v>24</v>
      </c>
      <c r="B48" s="4" t="s">
        <v>106</v>
      </c>
      <c r="C48" s="4">
        <v>1</v>
      </c>
      <c r="D48" s="4">
        <v>1</v>
      </c>
      <c r="E48" s="4" t="s">
        <v>110</v>
      </c>
      <c r="F48" s="5">
        <v>17.5</v>
      </c>
      <c r="G48" s="16">
        <v>17.5</v>
      </c>
      <c r="H48" s="14">
        <f t="shared" si="0"/>
        <v>0</v>
      </c>
      <c r="J48" t="s">
        <v>70</v>
      </c>
      <c r="L48" t="s">
        <v>90</v>
      </c>
      <c r="M48" s="2">
        <v>17.5</v>
      </c>
      <c r="N48" s="13">
        <v>0</v>
      </c>
    </row>
    <row r="49" spans="1:25" x14ac:dyDescent="0.25">
      <c r="F49" s="2"/>
      <c r="H49" s="13"/>
      <c r="M49" s="2"/>
      <c r="N49" s="13"/>
    </row>
    <row r="50" spans="1:25" x14ac:dyDescent="0.25">
      <c r="A50" s="1" t="s">
        <v>25</v>
      </c>
      <c r="B50" s="1"/>
      <c r="C50" s="1"/>
      <c r="D50" s="1"/>
      <c r="E50" s="1"/>
      <c r="F50" s="2"/>
      <c r="H50" s="13"/>
      <c r="M50" s="2"/>
      <c r="N50" s="13"/>
    </row>
    <row r="51" spans="1:25" x14ac:dyDescent="0.25">
      <c r="A51" s="4" t="s">
        <v>26</v>
      </c>
      <c r="B51" s="4" t="s">
        <v>108</v>
      </c>
      <c r="C51" s="4">
        <v>1</v>
      </c>
      <c r="D51" s="4">
        <v>1</v>
      </c>
      <c r="E51" s="4" t="s">
        <v>112</v>
      </c>
      <c r="F51" s="5">
        <v>30385</v>
      </c>
      <c r="G51" s="5">
        <f t="shared" ref="G51:G57" si="1">F51*1.03</f>
        <v>31296.55</v>
      </c>
      <c r="H51" s="14">
        <f t="shared" si="0"/>
        <v>2.9999999999999975E-2</v>
      </c>
      <c r="J51" t="s">
        <v>76</v>
      </c>
      <c r="L51" t="s">
        <v>90</v>
      </c>
      <c r="M51" s="2">
        <v>31296.55</v>
      </c>
      <c r="N51" s="13">
        <v>2.9999999999999975E-2</v>
      </c>
    </row>
    <row r="52" spans="1:25" x14ac:dyDescent="0.25">
      <c r="A52" s="4" t="s">
        <v>27</v>
      </c>
      <c r="B52" s="4" t="s">
        <v>108</v>
      </c>
      <c r="C52" s="4">
        <v>1</v>
      </c>
      <c r="D52" s="4">
        <v>1</v>
      </c>
      <c r="E52" s="4" t="s">
        <v>112</v>
      </c>
      <c r="F52" s="5">
        <v>9631.2900000000009</v>
      </c>
      <c r="G52" s="5">
        <f t="shared" si="1"/>
        <v>9920.2287000000015</v>
      </c>
      <c r="H52" s="14">
        <f t="shared" si="0"/>
        <v>3.0000000000000061E-2</v>
      </c>
      <c r="J52" t="s">
        <v>76</v>
      </c>
      <c r="L52" t="s">
        <v>90</v>
      </c>
      <c r="M52" s="2">
        <v>9920.2287000000015</v>
      </c>
      <c r="N52" s="13">
        <v>3.0000000000000061E-2</v>
      </c>
    </row>
    <row r="53" spans="1:25" x14ac:dyDescent="0.25">
      <c r="A53" s="4" t="s">
        <v>28</v>
      </c>
      <c r="B53" s="4" t="s">
        <v>108</v>
      </c>
      <c r="C53" s="4">
        <v>1</v>
      </c>
      <c r="D53" s="4">
        <v>0</v>
      </c>
      <c r="E53" s="4" t="s">
        <v>112</v>
      </c>
      <c r="F53" s="12">
        <v>7009.37</v>
      </c>
      <c r="G53" s="5">
        <f t="shared" si="1"/>
        <v>7219.6511</v>
      </c>
      <c r="H53" s="14">
        <f t="shared" si="0"/>
        <v>3.0000000000000023E-2</v>
      </c>
      <c r="J53" t="s">
        <v>76</v>
      </c>
      <c r="L53" t="s">
        <v>90</v>
      </c>
      <c r="M53" s="2">
        <v>7219.6511</v>
      </c>
      <c r="N53" s="13">
        <v>3.0000000000000023E-2</v>
      </c>
    </row>
    <row r="54" spans="1:25" x14ac:dyDescent="0.25">
      <c r="A54" s="4" t="s">
        <v>122</v>
      </c>
      <c r="B54" s="4" t="s">
        <v>108</v>
      </c>
      <c r="C54" s="4">
        <v>2</v>
      </c>
      <c r="D54" s="4">
        <v>2</v>
      </c>
      <c r="E54" s="4" t="s">
        <v>111</v>
      </c>
      <c r="F54" s="5">
        <v>3375.43</v>
      </c>
      <c r="G54" s="5">
        <f t="shared" si="1"/>
        <v>3476.6929</v>
      </c>
      <c r="H54" s="14">
        <f t="shared" si="0"/>
        <v>3.0000000000000051E-2</v>
      </c>
      <c r="J54" t="s">
        <v>76</v>
      </c>
      <c r="L54" t="s">
        <v>90</v>
      </c>
      <c r="M54" s="2">
        <v>3476.6929</v>
      </c>
      <c r="N54" s="13">
        <v>3.0000000000000051E-2</v>
      </c>
    </row>
    <row r="55" spans="1:25" x14ac:dyDescent="0.25">
      <c r="A55" s="4" t="s">
        <v>121</v>
      </c>
      <c r="B55" s="4" t="s">
        <v>108</v>
      </c>
      <c r="C55" s="4">
        <v>8</v>
      </c>
      <c r="D55" s="4">
        <v>6</v>
      </c>
      <c r="E55" s="4" t="s">
        <v>111</v>
      </c>
      <c r="F55" s="5">
        <v>2284.89</v>
      </c>
      <c r="G55" s="5">
        <f t="shared" si="1"/>
        <v>2353.4366999999997</v>
      </c>
      <c r="H55" s="14">
        <f t="shared" si="0"/>
        <v>2.9999999999999947E-2</v>
      </c>
      <c r="J55" t="s">
        <v>76</v>
      </c>
      <c r="L55" t="s">
        <v>90</v>
      </c>
      <c r="M55" s="2">
        <v>2353.4366999999997</v>
      </c>
      <c r="N55" s="13">
        <v>2.9999999999999947E-2</v>
      </c>
    </row>
    <row r="56" spans="1:25" x14ac:dyDescent="0.25">
      <c r="A56" s="4" t="s">
        <v>29</v>
      </c>
      <c r="B56" s="4" t="s">
        <v>108</v>
      </c>
      <c r="C56" s="4">
        <v>1</v>
      </c>
      <c r="D56" s="4">
        <v>1</v>
      </c>
      <c r="E56" s="4" t="s">
        <v>110</v>
      </c>
      <c r="F56" s="5">
        <v>22.87</v>
      </c>
      <c r="G56" s="5">
        <f t="shared" si="1"/>
        <v>23.556100000000001</v>
      </c>
      <c r="H56" s="14">
        <f t="shared" si="0"/>
        <v>2.9999999999999985E-2</v>
      </c>
      <c r="J56" t="s">
        <v>76</v>
      </c>
      <c r="L56" t="s">
        <v>90</v>
      </c>
      <c r="M56" s="2">
        <v>23.556100000000001</v>
      </c>
      <c r="N56" s="13">
        <v>2.9999999999999985E-2</v>
      </c>
    </row>
    <row r="57" spans="1:25" x14ac:dyDescent="0.25">
      <c r="A57" s="4" t="s">
        <v>30</v>
      </c>
      <c r="B57" s="4" t="s">
        <v>108</v>
      </c>
      <c r="C57" s="4">
        <v>3</v>
      </c>
      <c r="D57" s="4">
        <v>3</v>
      </c>
      <c r="E57" s="4" t="s">
        <v>111</v>
      </c>
      <c r="F57" s="5">
        <v>1081.5</v>
      </c>
      <c r="G57" s="5">
        <f t="shared" si="1"/>
        <v>1113.9449999999999</v>
      </c>
      <c r="H57" s="14">
        <f t="shared" si="0"/>
        <v>2.999999999999994E-2</v>
      </c>
      <c r="J57" t="s">
        <v>76</v>
      </c>
      <c r="L57" t="s">
        <v>90</v>
      </c>
      <c r="M57" s="2">
        <v>1113.9449999999999</v>
      </c>
      <c r="N57" s="13">
        <v>2.999999999999994E-2</v>
      </c>
    </row>
    <row r="58" spans="1:25" x14ac:dyDescent="0.25">
      <c r="F58" s="2"/>
      <c r="H58" s="13"/>
      <c r="M58" s="2"/>
      <c r="N58" s="13"/>
    </row>
    <row r="59" spans="1:25" x14ac:dyDescent="0.25">
      <c r="A59" s="1" t="s">
        <v>31</v>
      </c>
      <c r="B59" s="1"/>
      <c r="C59" s="1"/>
      <c r="D59" s="1"/>
      <c r="E59" s="1"/>
      <c r="F59" s="2"/>
      <c r="H59" s="13"/>
      <c r="M59" s="2"/>
      <c r="N59" s="13"/>
    </row>
    <row r="60" spans="1:25" x14ac:dyDescent="0.25">
      <c r="A60" s="4" t="s">
        <v>31</v>
      </c>
      <c r="B60" s="4" t="s">
        <v>109</v>
      </c>
      <c r="C60" s="4">
        <v>1</v>
      </c>
      <c r="D60" s="4">
        <v>1</v>
      </c>
      <c r="E60" s="4" t="s">
        <v>110</v>
      </c>
      <c r="F60" s="5">
        <v>40.31</v>
      </c>
      <c r="G60" s="5">
        <f>F60*1.025</f>
        <v>41.317749999999997</v>
      </c>
      <c r="H60" s="14">
        <f t="shared" si="0"/>
        <v>2.4999999999999859E-2</v>
      </c>
      <c r="J60" t="s">
        <v>77</v>
      </c>
      <c r="L60" t="s">
        <v>88</v>
      </c>
      <c r="M60" s="2">
        <v>41.317749999999997</v>
      </c>
      <c r="N60" s="13">
        <v>2.4999999999999859E-2</v>
      </c>
      <c r="O60" s="13">
        <v>2.75E-2</v>
      </c>
      <c r="V60" s="15"/>
      <c r="Y60" s="15"/>
    </row>
    <row r="61" spans="1:25" x14ac:dyDescent="0.25">
      <c r="A61" s="4" t="s">
        <v>32</v>
      </c>
      <c r="B61" s="4" t="s">
        <v>109</v>
      </c>
      <c r="C61" s="4">
        <v>1</v>
      </c>
      <c r="D61" s="4">
        <v>1</v>
      </c>
      <c r="E61" s="4" t="s">
        <v>110</v>
      </c>
      <c r="F61" s="5">
        <v>40.21</v>
      </c>
      <c r="G61" s="5">
        <f>F61*1.025</f>
        <v>41.215249999999997</v>
      </c>
      <c r="H61" s="14">
        <f t="shared" si="0"/>
        <v>2.4999999999999915E-2</v>
      </c>
      <c r="J61" t="s">
        <v>77</v>
      </c>
      <c r="L61" t="s">
        <v>87</v>
      </c>
      <c r="M61" s="2">
        <v>41.215249999999997</v>
      </c>
      <c r="N61" s="13">
        <v>2.4999999999999915E-2</v>
      </c>
      <c r="O61" s="17">
        <v>0.03</v>
      </c>
      <c r="V61" s="15"/>
      <c r="Y61" s="15"/>
    </row>
    <row r="62" spans="1:25" x14ac:dyDescent="0.25">
      <c r="F62" s="2"/>
      <c r="H62" s="13"/>
      <c r="M62" s="2"/>
      <c r="N62" s="13"/>
      <c r="V62" s="15"/>
      <c r="Y62" s="15"/>
    </row>
    <row r="63" spans="1:25" x14ac:dyDescent="0.25">
      <c r="A63" s="1" t="s">
        <v>33</v>
      </c>
      <c r="B63" s="1"/>
      <c r="C63" s="1"/>
      <c r="D63" s="1"/>
      <c r="E63" s="1"/>
      <c r="F63" s="2"/>
      <c r="G63" s="15"/>
      <c r="H63" s="13"/>
      <c r="M63" s="2"/>
      <c r="N63" s="13"/>
    </row>
    <row r="64" spans="1:25" x14ac:dyDescent="0.25">
      <c r="A64" s="4" t="s">
        <v>51</v>
      </c>
      <c r="B64" s="4" t="s">
        <v>109</v>
      </c>
      <c r="C64" s="4">
        <v>1</v>
      </c>
      <c r="D64" s="4">
        <v>1</v>
      </c>
      <c r="E64" s="4" t="s">
        <v>110</v>
      </c>
      <c r="F64" s="5">
        <v>58.21</v>
      </c>
      <c r="G64" s="5">
        <f>F64*1.03</f>
        <v>59.956300000000006</v>
      </c>
      <c r="H64" s="14">
        <f t="shared" si="0"/>
        <v>3.0000000000000086E-2</v>
      </c>
      <c r="J64" t="s">
        <v>71</v>
      </c>
      <c r="L64" t="s">
        <v>87</v>
      </c>
      <c r="M64" s="2">
        <v>59.956300000000006</v>
      </c>
      <c r="N64" s="13">
        <v>3.0000000000000086E-2</v>
      </c>
      <c r="O64" s="17">
        <v>0.03</v>
      </c>
    </row>
    <row r="65" spans="1:21" x14ac:dyDescent="0.25">
      <c r="A65" s="4" t="s">
        <v>52</v>
      </c>
      <c r="B65" s="4" t="s">
        <v>109</v>
      </c>
      <c r="C65" s="4">
        <v>1</v>
      </c>
      <c r="D65" s="4">
        <v>1</v>
      </c>
      <c r="E65" s="4" t="s">
        <v>110</v>
      </c>
      <c r="F65" s="5">
        <v>40.21</v>
      </c>
      <c r="G65" s="5">
        <f>F65*1.03</f>
        <v>41.4163</v>
      </c>
      <c r="H65" s="14">
        <f t="shared" si="0"/>
        <v>2.9999999999999971E-2</v>
      </c>
      <c r="J65" t="s">
        <v>71</v>
      </c>
      <c r="L65" t="s">
        <v>87</v>
      </c>
      <c r="M65" s="2">
        <v>41.4163</v>
      </c>
      <c r="N65" s="13">
        <v>2.9999999999999971E-2</v>
      </c>
      <c r="O65" s="17">
        <v>0.03</v>
      </c>
    </row>
    <row r="66" spans="1:21" x14ac:dyDescent="0.25">
      <c r="A66" s="4" t="s">
        <v>53</v>
      </c>
      <c r="B66" s="4" t="s">
        <v>109</v>
      </c>
      <c r="C66" s="4">
        <v>1</v>
      </c>
      <c r="D66" s="4">
        <v>0</v>
      </c>
      <c r="E66" s="4" t="s">
        <v>110</v>
      </c>
      <c r="F66" s="5">
        <v>38.54</v>
      </c>
      <c r="G66" s="5">
        <f>F66*1.03</f>
        <v>39.696199999999997</v>
      </c>
      <c r="H66" s="14">
        <f t="shared" si="0"/>
        <v>2.9999999999999957E-2</v>
      </c>
      <c r="J66" t="s">
        <v>71</v>
      </c>
      <c r="L66" t="s">
        <v>87</v>
      </c>
      <c r="M66" s="2">
        <v>39.696199999999997</v>
      </c>
      <c r="N66" s="13">
        <v>2.9999999999999957E-2</v>
      </c>
      <c r="O66" s="17">
        <v>0.03</v>
      </c>
    </row>
    <row r="67" spans="1:21" x14ac:dyDescent="0.25">
      <c r="A67" s="4" t="s">
        <v>63</v>
      </c>
      <c r="B67" s="4" t="s">
        <v>109</v>
      </c>
      <c r="C67" s="4">
        <v>0</v>
      </c>
      <c r="D67" s="4">
        <v>1</v>
      </c>
      <c r="E67" s="4" t="s">
        <v>110</v>
      </c>
      <c r="F67" s="5">
        <v>38</v>
      </c>
      <c r="G67" s="5">
        <f>F67*1.03</f>
        <v>39.14</v>
      </c>
      <c r="H67" s="14">
        <f t="shared" si="0"/>
        <v>3.0000000000000016E-2</v>
      </c>
      <c r="J67" t="s">
        <v>71</v>
      </c>
      <c r="L67" t="s">
        <v>87</v>
      </c>
      <c r="M67" s="2">
        <v>39.14</v>
      </c>
      <c r="N67" s="13">
        <v>3.0000000000000016E-2</v>
      </c>
      <c r="O67" s="17">
        <v>0.03</v>
      </c>
    </row>
    <row r="68" spans="1:21" x14ac:dyDescent="0.25">
      <c r="F68" s="2"/>
      <c r="H68" s="13"/>
      <c r="M68" s="2"/>
      <c r="N68" s="13"/>
    </row>
    <row r="69" spans="1:21" x14ac:dyDescent="0.25">
      <c r="A69" s="1" t="s">
        <v>34</v>
      </c>
      <c r="B69" s="1"/>
      <c r="C69" s="1"/>
      <c r="D69" s="1"/>
      <c r="E69" s="1"/>
      <c r="F69" s="2"/>
      <c r="H69" s="13"/>
      <c r="M69" s="2"/>
      <c r="N69" s="13"/>
    </row>
    <row r="70" spans="1:21" x14ac:dyDescent="0.25">
      <c r="A70" s="4" t="s">
        <v>35</v>
      </c>
      <c r="B70" s="4" t="s">
        <v>46</v>
      </c>
      <c r="C70" s="4">
        <v>0</v>
      </c>
      <c r="D70" s="4">
        <v>0</v>
      </c>
      <c r="E70" s="4" t="s">
        <v>110</v>
      </c>
      <c r="F70" s="23" t="s">
        <v>45</v>
      </c>
      <c r="G70" s="23" t="s">
        <v>45</v>
      </c>
      <c r="H70" s="23" t="s">
        <v>45</v>
      </c>
      <c r="K70">
        <v>6607.45</v>
      </c>
      <c r="L70">
        <f>K70*1.03</f>
        <v>6805.6734999999999</v>
      </c>
      <c r="M70" s="2" t="s">
        <v>45</v>
      </c>
      <c r="N70" s="13"/>
    </row>
    <row r="71" spans="1:21" x14ac:dyDescent="0.25">
      <c r="A71" s="4" t="s">
        <v>36</v>
      </c>
      <c r="B71" s="4" t="s">
        <v>46</v>
      </c>
      <c r="C71" s="4">
        <v>0</v>
      </c>
      <c r="D71" s="4">
        <v>0</v>
      </c>
      <c r="E71" s="4" t="s">
        <v>110</v>
      </c>
      <c r="F71" s="23" t="s">
        <v>46</v>
      </c>
      <c r="G71" s="23" t="s">
        <v>46</v>
      </c>
      <c r="H71" s="23" t="s">
        <v>46</v>
      </c>
      <c r="L71">
        <f>L70*1.03</f>
        <v>7009.8437050000002</v>
      </c>
      <c r="M71" s="2" t="s">
        <v>46</v>
      </c>
      <c r="N71" s="13"/>
    </row>
    <row r="72" spans="1:21" x14ac:dyDescent="0.25">
      <c r="F72" s="2"/>
      <c r="H72" s="13"/>
      <c r="M72" s="2"/>
      <c r="N72" s="13"/>
    </row>
    <row r="73" spans="1:21" x14ac:dyDescent="0.25">
      <c r="A73" s="1" t="s">
        <v>37</v>
      </c>
      <c r="B73" s="1"/>
      <c r="C73" s="1"/>
      <c r="D73" s="1"/>
      <c r="E73" s="1"/>
      <c r="F73" s="2"/>
      <c r="H73" s="13"/>
      <c r="M73" s="2"/>
      <c r="N73" s="13"/>
    </row>
    <row r="74" spans="1:21" x14ac:dyDescent="0.25">
      <c r="A74" s="4" t="s">
        <v>38</v>
      </c>
      <c r="B74" s="4" t="s">
        <v>109</v>
      </c>
      <c r="C74" s="4">
        <v>1</v>
      </c>
      <c r="D74" s="4">
        <v>1</v>
      </c>
      <c r="E74" s="4" t="s">
        <v>123</v>
      </c>
      <c r="F74" s="5">
        <v>127747</v>
      </c>
      <c r="G74" s="16">
        <f>F74</f>
        <v>127747</v>
      </c>
      <c r="H74" s="14">
        <f t="shared" ref="H74:H83" si="2">(G74-F74)/F74</f>
        <v>0</v>
      </c>
      <c r="J74" t="s">
        <v>79</v>
      </c>
      <c r="L74" t="s">
        <v>89</v>
      </c>
      <c r="M74" s="2">
        <v>127747</v>
      </c>
      <c r="N74" s="13">
        <v>0</v>
      </c>
    </row>
    <row r="75" spans="1:21" x14ac:dyDescent="0.25">
      <c r="A75" s="4" t="s">
        <v>101</v>
      </c>
      <c r="B75" s="4" t="s">
        <v>109</v>
      </c>
      <c r="C75" s="4">
        <v>1</v>
      </c>
      <c r="D75" s="4">
        <v>1</v>
      </c>
      <c r="E75" s="4" t="s">
        <v>110</v>
      </c>
      <c r="F75" s="5">
        <v>35.04</v>
      </c>
      <c r="G75" s="16">
        <v>37.799999999999997</v>
      </c>
      <c r="H75" s="14">
        <f t="shared" si="2"/>
        <v>7.8767123287671173E-2</v>
      </c>
      <c r="J75" t="s">
        <v>80</v>
      </c>
      <c r="L75" t="s">
        <v>88</v>
      </c>
      <c r="M75" s="2">
        <v>37.799999999999997</v>
      </c>
      <c r="N75" s="13">
        <v>7.8767123287671173E-2</v>
      </c>
      <c r="O75" s="13">
        <v>2.75E-2</v>
      </c>
    </row>
    <row r="76" spans="1:21" x14ac:dyDescent="0.25">
      <c r="A76" s="4" t="s">
        <v>66</v>
      </c>
      <c r="B76" s="4" t="s">
        <v>109</v>
      </c>
      <c r="C76" s="4">
        <v>1</v>
      </c>
      <c r="D76" s="4">
        <v>0</v>
      </c>
      <c r="E76" s="4" t="s">
        <v>110</v>
      </c>
      <c r="F76" s="5">
        <v>26.21</v>
      </c>
      <c r="G76" s="16">
        <v>27</v>
      </c>
      <c r="H76" s="14">
        <f t="shared" si="2"/>
        <v>3.0141167493323125E-2</v>
      </c>
      <c r="J76" t="s">
        <v>80</v>
      </c>
      <c r="L76" t="s">
        <v>87</v>
      </c>
      <c r="M76" s="2">
        <v>27</v>
      </c>
      <c r="N76" s="13">
        <v>3.0141167493323125E-2</v>
      </c>
      <c r="O76" s="17">
        <v>0.03</v>
      </c>
    </row>
    <row r="77" spans="1:21" x14ac:dyDescent="0.25">
      <c r="A77" s="4" t="s">
        <v>67</v>
      </c>
      <c r="B77" s="4" t="s">
        <v>109</v>
      </c>
      <c r="C77" s="4">
        <v>0</v>
      </c>
      <c r="D77" s="4">
        <v>0</v>
      </c>
      <c r="E77" s="4" t="s">
        <v>110</v>
      </c>
      <c r="F77" s="5">
        <v>30</v>
      </c>
      <c r="G77" s="16">
        <v>30</v>
      </c>
      <c r="H77" s="14">
        <f t="shared" si="2"/>
        <v>0</v>
      </c>
      <c r="J77" t="s">
        <v>80</v>
      </c>
      <c r="L77" t="s">
        <v>87</v>
      </c>
      <c r="M77" s="2">
        <v>30</v>
      </c>
      <c r="N77" s="13">
        <v>0</v>
      </c>
      <c r="O77" s="17">
        <v>0.03</v>
      </c>
      <c r="T77" s="15"/>
      <c r="U77" s="15"/>
    </row>
    <row r="78" spans="1:21" x14ac:dyDescent="0.25">
      <c r="A78" s="4" t="s">
        <v>64</v>
      </c>
      <c r="B78" s="4" t="s">
        <v>109</v>
      </c>
      <c r="C78" s="4">
        <v>0</v>
      </c>
      <c r="D78" s="4">
        <v>0</v>
      </c>
      <c r="E78" s="4" t="s">
        <v>110</v>
      </c>
      <c r="F78" s="5">
        <v>18</v>
      </c>
      <c r="G78" s="16">
        <v>18</v>
      </c>
      <c r="H78" s="14">
        <f t="shared" si="2"/>
        <v>0</v>
      </c>
      <c r="J78" t="s">
        <v>80</v>
      </c>
      <c r="L78" t="s">
        <v>90</v>
      </c>
      <c r="M78" s="2">
        <v>18</v>
      </c>
      <c r="N78" s="13">
        <v>0</v>
      </c>
      <c r="T78" s="15"/>
      <c r="U78" s="2"/>
    </row>
    <row r="79" spans="1:21" x14ac:dyDescent="0.25">
      <c r="A79" s="4" t="s">
        <v>39</v>
      </c>
      <c r="B79" s="4" t="s">
        <v>109</v>
      </c>
      <c r="C79" s="4">
        <v>1</v>
      </c>
      <c r="D79" s="4">
        <v>1</v>
      </c>
      <c r="E79" s="4" t="s">
        <v>123</v>
      </c>
      <c r="F79" s="5">
        <v>58059</v>
      </c>
      <c r="G79" s="5">
        <f>F79*1.0275</f>
        <v>59655.622500000005</v>
      </c>
      <c r="H79" s="14">
        <f t="shared" si="2"/>
        <v>2.7500000000000087E-2</v>
      </c>
      <c r="J79" t="s">
        <v>100</v>
      </c>
      <c r="L79" t="s">
        <v>88</v>
      </c>
      <c r="M79" s="2">
        <v>58059</v>
      </c>
      <c r="N79" s="13">
        <v>0</v>
      </c>
      <c r="O79" s="13">
        <v>2.75E-2</v>
      </c>
    </row>
    <row r="80" spans="1:21" x14ac:dyDescent="0.25">
      <c r="A80" s="4" t="s">
        <v>40</v>
      </c>
      <c r="B80" s="4" t="s">
        <v>109</v>
      </c>
      <c r="C80" s="4">
        <v>1</v>
      </c>
      <c r="D80" s="4">
        <v>1</v>
      </c>
      <c r="E80" s="4" t="s">
        <v>123</v>
      </c>
      <c r="F80" s="5">
        <v>81517</v>
      </c>
      <c r="G80" s="5">
        <f>F80*1.0275</f>
        <v>83758.717500000013</v>
      </c>
      <c r="H80" s="24">
        <f t="shared" si="2"/>
        <v>2.7500000000000163E-2</v>
      </c>
      <c r="J80" t="s">
        <v>71</v>
      </c>
      <c r="L80" t="s">
        <v>88</v>
      </c>
      <c r="M80" s="2">
        <v>83962.510000000009</v>
      </c>
      <c r="N80" s="13">
        <v>3.0000000000000113E-2</v>
      </c>
      <c r="O80" s="13">
        <v>2.75E-2</v>
      </c>
    </row>
    <row r="81" spans="1:15" x14ac:dyDescent="0.25">
      <c r="A81" s="4" t="s">
        <v>41</v>
      </c>
      <c r="B81" s="4" t="s">
        <v>109</v>
      </c>
      <c r="C81" s="4">
        <v>1</v>
      </c>
      <c r="D81" s="4">
        <v>1</v>
      </c>
      <c r="E81" s="4" t="s">
        <v>123</v>
      </c>
      <c r="F81" s="5">
        <v>81428</v>
      </c>
      <c r="G81" s="5">
        <f>F81*1.0275</f>
        <v>83667.27</v>
      </c>
      <c r="H81" s="24">
        <f t="shared" si="2"/>
        <v>2.7500000000000049E-2</v>
      </c>
      <c r="J81" t="s">
        <v>71</v>
      </c>
      <c r="L81" t="s">
        <v>88</v>
      </c>
      <c r="M81" s="2">
        <v>83870.84</v>
      </c>
      <c r="N81" s="13">
        <v>2.9999999999999957E-2</v>
      </c>
      <c r="O81" s="13">
        <v>2.75E-2</v>
      </c>
    </row>
    <row r="82" spans="1:15" x14ac:dyDescent="0.25">
      <c r="A82" s="4" t="s">
        <v>42</v>
      </c>
      <c r="B82" s="4" t="s">
        <v>109</v>
      </c>
      <c r="C82" s="4">
        <v>1</v>
      </c>
      <c r="D82" s="4">
        <v>0</v>
      </c>
      <c r="E82" s="4" t="s">
        <v>123</v>
      </c>
      <c r="F82" s="5">
        <v>115417</v>
      </c>
      <c r="G82" s="5">
        <v>118591</v>
      </c>
      <c r="H82" s="14">
        <f t="shared" si="2"/>
        <v>2.7500281587634404E-2</v>
      </c>
      <c r="J82" t="s">
        <v>72</v>
      </c>
      <c r="L82" t="s">
        <v>88</v>
      </c>
      <c r="M82" s="2">
        <v>118591</v>
      </c>
      <c r="N82" s="13">
        <v>2.7500281587634404E-2</v>
      </c>
      <c r="O82" s="13">
        <v>2.75E-2</v>
      </c>
    </row>
    <row r="83" spans="1:15" x14ac:dyDescent="0.25">
      <c r="A83" s="4" t="s">
        <v>43</v>
      </c>
      <c r="B83" s="4" t="s">
        <v>109</v>
      </c>
      <c r="C83" s="4">
        <v>1</v>
      </c>
      <c r="D83" s="4">
        <v>1</v>
      </c>
      <c r="E83" s="4" t="s">
        <v>123</v>
      </c>
      <c r="F83" s="5">
        <v>99562</v>
      </c>
      <c r="G83" s="16">
        <f>F83*1.025</f>
        <v>102051.04999999999</v>
      </c>
      <c r="H83" s="14">
        <f t="shared" si="2"/>
        <v>2.4999999999999883E-2</v>
      </c>
      <c r="J83" t="s">
        <v>78</v>
      </c>
      <c r="L83" t="s">
        <v>88</v>
      </c>
      <c r="M83" s="2">
        <v>102051.04999999999</v>
      </c>
      <c r="N83" s="13">
        <v>2.4999999999999883E-2</v>
      </c>
      <c r="O83" s="13">
        <v>2.75E-2</v>
      </c>
    </row>
    <row r="84" spans="1:15" ht="12" customHeight="1" x14ac:dyDescent="0.25">
      <c r="F84" s="2"/>
    </row>
    <row r="85" spans="1:15" x14ac:dyDescent="0.25">
      <c r="A85" s="3"/>
      <c r="B85" s="3"/>
      <c r="C85" s="3"/>
      <c r="D85" s="3"/>
      <c r="E85" s="3"/>
      <c r="F85" s="3"/>
      <c r="G85" s="3"/>
    </row>
    <row r="86" spans="1:15" x14ac:dyDescent="0.25">
      <c r="A86" t="s">
        <v>47</v>
      </c>
    </row>
    <row r="87" spans="1:15" x14ac:dyDescent="0.25">
      <c r="A87" t="s">
        <v>48</v>
      </c>
    </row>
    <row r="88" spans="1:15" x14ac:dyDescent="0.25">
      <c r="A88" t="s">
        <v>65</v>
      </c>
    </row>
    <row r="89" spans="1:15" ht="8.25" customHeight="1" x14ac:dyDescent="0.25"/>
    <row r="90" spans="1:15" ht="32.25" customHeight="1" x14ac:dyDescent="0.25">
      <c r="A90" s="25" t="s">
        <v>74</v>
      </c>
      <c r="B90" s="25"/>
      <c r="C90" s="25"/>
      <c r="D90" s="25"/>
      <c r="E90" s="25"/>
      <c r="F90" s="25"/>
      <c r="G90" s="25"/>
      <c r="H90" s="25"/>
    </row>
    <row r="91" spans="1:15" ht="8.25" customHeight="1" x14ac:dyDescent="0.25"/>
    <row r="92" spans="1:15" x14ac:dyDescent="0.25">
      <c r="A92" t="s">
        <v>49</v>
      </c>
      <c r="F92" s="9" t="s">
        <v>44</v>
      </c>
      <c r="G92" s="9" t="s">
        <v>56</v>
      </c>
    </row>
    <row r="93" spans="1:15" x14ac:dyDescent="0.25">
      <c r="A93" t="s">
        <v>60</v>
      </c>
      <c r="F93" s="10">
        <v>8.5000000000000006E-2</v>
      </c>
      <c r="G93" s="10">
        <v>8.5000000000000006E-2</v>
      </c>
    </row>
    <row r="94" spans="1:15" x14ac:dyDescent="0.25">
      <c r="A94" t="s">
        <v>50</v>
      </c>
      <c r="F94" s="10">
        <v>8.5000000000000006E-2</v>
      </c>
      <c r="G94" s="11" t="s">
        <v>83</v>
      </c>
    </row>
    <row r="95" spans="1:15" x14ac:dyDescent="0.25">
      <c r="A95" t="s">
        <v>81</v>
      </c>
      <c r="F95" s="10">
        <v>6.5000000000000002E-2</v>
      </c>
      <c r="G95" s="10">
        <v>6.5000000000000002E-2</v>
      </c>
    </row>
    <row r="96" spans="1:15" x14ac:dyDescent="0.25">
      <c r="A96" t="s">
        <v>82</v>
      </c>
      <c r="F96" s="10"/>
      <c r="G96" s="10">
        <v>0.06</v>
      </c>
    </row>
    <row r="97" spans="1:7" x14ac:dyDescent="0.25">
      <c r="A97" t="s">
        <v>57</v>
      </c>
      <c r="F97" s="10">
        <v>6.5000000000000002E-2</v>
      </c>
      <c r="G97" s="10">
        <v>6.5000000000000002E-2</v>
      </c>
    </row>
    <row r="98" spans="1:7" x14ac:dyDescent="0.25">
      <c r="A98" t="s">
        <v>58</v>
      </c>
      <c r="F98" s="10">
        <v>5.7500000000000002E-2</v>
      </c>
      <c r="G98" s="10">
        <v>0.06</v>
      </c>
    </row>
    <row r="99" spans="1:7" x14ac:dyDescent="0.25">
      <c r="A99" t="s">
        <v>59</v>
      </c>
      <c r="F99" s="10">
        <v>5.7500000000000002E-2</v>
      </c>
      <c r="G99" s="10">
        <v>0.06</v>
      </c>
    </row>
  </sheetData>
  <mergeCells count="1">
    <mergeCell ref="A90:H90"/>
  </mergeCells>
  <pageMargins left="0.7" right="0.7" top="0.75" bottom="0.75" header="0.3" footer="0.3"/>
  <pageSetup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Smigala, Stephanie</dc:creator>
  <cp:lastModifiedBy>McCavanagh, Kathy</cp:lastModifiedBy>
  <cp:lastPrinted>2026-07-21T17:54:19Z</cp:lastPrinted>
  <dcterms:created xsi:type="dcterms:W3CDTF">2026-06-24T14:38:44Z</dcterms:created>
  <dcterms:modified xsi:type="dcterms:W3CDTF">2026-07-21T19:22:26Z</dcterms:modified>
</cp:coreProperties>
</file>